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A0358317-D743-44B1-9F87-5377D1C6BC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H12" i="1" l="1"/>
  <c r="H11" i="1"/>
  <c r="AY4" i="1" l="1"/>
  <c r="G13" i="1" l="1"/>
  <c r="F13" i="1"/>
  <c r="E13" i="1"/>
  <c r="D13" i="1"/>
  <c r="H13" i="1" l="1"/>
  <c r="AX7" i="1"/>
  <c r="AV7" i="1"/>
  <c r="AT7" i="1"/>
  <c r="AR7" i="1"/>
  <c r="AP7" i="1"/>
  <c r="AN7" i="1"/>
  <c r="AL7" i="1"/>
  <c r="AJ7" i="1"/>
  <c r="AH7" i="1"/>
  <c r="AF7" i="1"/>
  <c r="AD7" i="1"/>
  <c r="AB7" i="1"/>
  <c r="AY6" i="1"/>
  <c r="AY5" i="1"/>
  <c r="AY7" i="1" l="1"/>
</calcChain>
</file>

<file path=xl/sharedStrings.xml><?xml version="1.0" encoding="utf-8"?>
<sst xmlns="http://schemas.openxmlformats.org/spreadsheetml/2006/main" count="148" uniqueCount="73">
  <si>
    <t>LP</t>
  </si>
  <si>
    <t>Nazwa obiektu</t>
  </si>
  <si>
    <t>Adres Obiektu</t>
  </si>
  <si>
    <t>Dane OSD</t>
  </si>
  <si>
    <t>Nazwa Obecnego Sprzedawcy</t>
  </si>
  <si>
    <t>Zmiana Sprzedawcy</t>
  </si>
  <si>
    <t>Taryfa PSG</t>
  </si>
  <si>
    <t>Płatnik podatku akcyzowego</t>
  </si>
  <si>
    <t>Moc umowna</t>
  </si>
  <si>
    <t>Nr gazomierza</t>
  </si>
  <si>
    <t>Nr PPG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</si>
  <si>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</si>
  <si>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</si>
  <si>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</si>
  <si>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</si>
  <si>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</si>
  <si>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</si>
  <si>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</si>
  <si>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</si>
  <si>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</si>
  <si>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</si>
  <si>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</si>
  <si>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</si>
  <si>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Adres</t>
  </si>
  <si>
    <t>Kod</t>
  </si>
  <si>
    <t>Miejscowość</t>
  </si>
  <si>
    <t>Miejscowość/Ulica/Nr</t>
  </si>
  <si>
    <t>Poczta</t>
  </si>
  <si>
    <t>Nazwa</t>
  </si>
  <si>
    <t>Oddział</t>
  </si>
  <si>
    <t>ilość miesięcy</t>
  </si>
  <si>
    <t>paliwo gazowe (kWh)</t>
  </si>
  <si>
    <t>Poznańska 37</t>
  </si>
  <si>
    <t>64-330</t>
  </si>
  <si>
    <t>Opalenica</t>
  </si>
  <si>
    <t>Szkoła</t>
  </si>
  <si>
    <t>Opalenica, ul. Poznańska 37</t>
  </si>
  <si>
    <t>PSG Sp. z .o.</t>
  </si>
  <si>
    <t>Poznań</t>
  </si>
  <si>
    <t>W - 5.1</t>
  </si>
  <si>
    <t>ZW</t>
  </si>
  <si>
    <t>kolejna</t>
  </si>
  <si>
    <t>Dane Nabywcy</t>
  </si>
  <si>
    <t>Dane Odbiorcy</t>
  </si>
  <si>
    <t>Gmina Opalenica</t>
  </si>
  <si>
    <t>3 Maja 1</t>
  </si>
  <si>
    <t>NIP</t>
  </si>
  <si>
    <t>00000038</t>
  </si>
  <si>
    <t>Suma</t>
  </si>
  <si>
    <t>Opalenica, ul Farna 5</t>
  </si>
  <si>
    <t>W-4</t>
  </si>
  <si>
    <t>05645639</t>
  </si>
  <si>
    <t>00025001</t>
  </si>
  <si>
    <t>podsumowanie</t>
  </si>
  <si>
    <t>Czas trwania zamówienia</t>
  </si>
  <si>
    <t>Załącznik nr 1 do SIWZ - opis przedmiotu zamówienia</t>
  </si>
  <si>
    <t>Grupa taryfowa</t>
  </si>
  <si>
    <t>Ilość ppg</t>
  </si>
  <si>
    <t>W-5.1</t>
  </si>
  <si>
    <t>Moc umowna kWh/h</t>
  </si>
  <si>
    <t>Ilość mocy umownej x ilośc dni x godziny w trakcie trwania zamówienia</t>
  </si>
  <si>
    <t>Lp.</t>
  </si>
  <si>
    <t>suma</t>
  </si>
  <si>
    <t>x</t>
  </si>
  <si>
    <t>Podsumowanie wg grup taryfowych:</t>
  </si>
  <si>
    <t>Okres obowiązywania obecnej umowy /okres wypowiedzenia</t>
  </si>
  <si>
    <t>Szkoła Podstawowa z Oddziałami Dwujęzycznymi w Opalenicy im. A. i Wł. Niegolewskich  w Opalenicy</t>
  </si>
  <si>
    <t>od 01.01.2021 r. do 31.12.2021 r.</t>
  </si>
  <si>
    <t>umowa na czas określony, do 31.12.2020 r. Nie wymaga wypowiedzenia</t>
  </si>
  <si>
    <t>8018590365500019144899</t>
  </si>
  <si>
    <t>PGNiG Obrót Detaliczny sp. z o.o.</t>
  </si>
  <si>
    <t>Planowana ilość gazu na okres 12 m-cy - zamówienie planowane</t>
  </si>
  <si>
    <t>Planowan zmniejszenie/zwiększenia  zapotrzebowanie na paliwo gazowe w trakice obowiązywnia umowy (+/-20% od zamówienia planowane)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</si>
</sst>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2" fillId="0" borderId="5" xfId="0" quotePrefix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/>
      <protection hidden="1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0" quotePrefix="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quotePrefix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media\Documents\ENMEDIA\SP%20OPALENICA\Kopia%20Opale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obliczenia"/>
      <sheetName val="Analiza"/>
      <sheetName val="Podsumowanie"/>
      <sheetName val="Załącznik"/>
      <sheetName val="Podział na taryfy"/>
      <sheetName val="Arkusz robocz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3"/>
  <sheetViews>
    <sheetView tabSelected="1" topLeftCell="A5" workbookViewId="0">
      <selection activeCell="F12" sqref="F12"/>
    </sheetView>
  </sheetViews>
  <sheetFormatPr defaultColWidth="9" defaultRowHeight="11.4" x14ac:dyDescent="0.3"/>
  <cols>
    <col min="1" max="1" width="5" style="4" customWidth="1"/>
    <col min="2" max="2" width="13.88671875" style="4" customWidth="1"/>
    <col min="3" max="3" width="7.5546875" style="4" customWidth="1"/>
    <col min="4" max="4" width="6.6640625" style="4" customWidth="1"/>
    <col min="5" max="5" width="10.109375" style="4" customWidth="1"/>
    <col min="6" max="6" width="16.44140625" style="4" customWidth="1"/>
    <col min="7" max="7" width="30.88671875" style="4" customWidth="1"/>
    <col min="8" max="8" width="13.88671875" style="4" customWidth="1"/>
    <col min="9" max="9" width="9" style="4"/>
    <col min="10" max="10" width="11.109375" style="4" customWidth="1"/>
    <col min="11" max="11" width="9.33203125" style="4" customWidth="1"/>
    <col min="12" max="12" width="20.5546875" style="4" customWidth="1"/>
    <col min="13" max="13" width="2.5546875" style="4" hidden="1" customWidth="1"/>
    <col min="14" max="14" width="6.5546875" style="4" customWidth="1"/>
    <col min="15" max="15" width="8.109375" style="4" customWidth="1"/>
    <col min="16" max="16" width="11.33203125" style="4" customWidth="1"/>
    <col min="17" max="17" width="8.33203125" style="4" customWidth="1"/>
    <col min="18" max="18" width="16.6640625" style="4" customWidth="1"/>
    <col min="19" max="19" width="11.6640625" style="4" customWidth="1"/>
    <col min="20" max="20" width="19.6640625" style="4" customWidth="1"/>
    <col min="21" max="21" width="7.5546875" style="4" customWidth="1"/>
    <col min="22" max="22" width="9.5546875" style="4" customWidth="1"/>
    <col min="23" max="23" width="8.109375" style="4" customWidth="1"/>
    <col min="24" max="24" width="9.6640625" style="4" customWidth="1"/>
    <col min="25" max="25" width="24.6640625" style="24" customWidth="1"/>
    <col min="26" max="26" width="25.5546875" style="4" customWidth="1"/>
    <col min="27" max="45" width="9.109375" style="4" bestFit="1" customWidth="1"/>
    <col min="46" max="16384" width="9" style="4"/>
  </cols>
  <sheetData>
    <row r="1" spans="1:52" x14ac:dyDescent="0.3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</row>
    <row r="2" spans="1:52" s="1" customFormat="1" ht="40.5" customHeight="1" x14ac:dyDescent="0.3">
      <c r="A2" s="47" t="s">
        <v>0</v>
      </c>
      <c r="B2" s="42" t="s">
        <v>42</v>
      </c>
      <c r="C2" s="43"/>
      <c r="D2" s="43"/>
      <c r="E2" s="43"/>
      <c r="F2" s="44"/>
      <c r="G2" s="42" t="s">
        <v>43</v>
      </c>
      <c r="H2" s="43"/>
      <c r="I2" s="43"/>
      <c r="J2" s="44"/>
      <c r="K2" s="49" t="s">
        <v>1</v>
      </c>
      <c r="L2" s="42" t="s">
        <v>2</v>
      </c>
      <c r="M2" s="43"/>
      <c r="N2" s="43"/>
      <c r="O2" s="44"/>
      <c r="P2" s="42" t="s">
        <v>3</v>
      </c>
      <c r="Q2" s="44"/>
      <c r="R2" s="49" t="s">
        <v>4</v>
      </c>
      <c r="S2" s="49" t="s">
        <v>5</v>
      </c>
      <c r="T2" s="49" t="s">
        <v>65</v>
      </c>
      <c r="U2" s="49" t="s">
        <v>6</v>
      </c>
      <c r="V2" s="49" t="s">
        <v>7</v>
      </c>
      <c r="W2" s="49" t="s">
        <v>8</v>
      </c>
      <c r="X2" s="49" t="s">
        <v>9</v>
      </c>
      <c r="Y2" s="55" t="s">
        <v>10</v>
      </c>
      <c r="Z2" s="49" t="s">
        <v>54</v>
      </c>
      <c r="AA2" s="44" t="s">
        <v>11</v>
      </c>
      <c r="AB2" s="46"/>
      <c r="AC2" s="42" t="s">
        <v>12</v>
      </c>
      <c r="AD2" s="43"/>
      <c r="AE2" s="42" t="s">
        <v>13</v>
      </c>
      <c r="AF2" s="43"/>
      <c r="AG2" s="42" t="s">
        <v>14</v>
      </c>
      <c r="AH2" s="43"/>
      <c r="AI2" s="42" t="s">
        <v>15</v>
      </c>
      <c r="AJ2" s="43"/>
      <c r="AK2" s="42" t="s">
        <v>16</v>
      </c>
      <c r="AL2" s="43"/>
      <c r="AM2" s="42" t="s">
        <v>17</v>
      </c>
      <c r="AN2" s="43"/>
      <c r="AO2" s="42" t="s">
        <v>18</v>
      </c>
      <c r="AP2" s="43"/>
      <c r="AQ2" s="42" t="s">
        <v>19</v>
      </c>
      <c r="AR2" s="43"/>
      <c r="AS2" s="42" t="s">
        <v>20</v>
      </c>
      <c r="AT2" s="43"/>
      <c r="AU2" s="42" t="s">
        <v>21</v>
      </c>
      <c r="AV2" s="43"/>
      <c r="AW2" s="46" t="s">
        <v>22</v>
      </c>
      <c r="AX2" s="46"/>
      <c r="AY2" s="46" t="s">
        <v>48</v>
      </c>
    </row>
    <row r="3" spans="1:52" s="1" customFormat="1" ht="35.25" customHeight="1" x14ac:dyDescent="0.3">
      <c r="A3" s="48"/>
      <c r="B3" s="2" t="s">
        <v>28</v>
      </c>
      <c r="C3" s="2" t="s">
        <v>23</v>
      </c>
      <c r="D3" s="2" t="s">
        <v>24</v>
      </c>
      <c r="E3" s="2" t="s">
        <v>25</v>
      </c>
      <c r="F3" s="2" t="s">
        <v>46</v>
      </c>
      <c r="G3" s="2" t="s">
        <v>28</v>
      </c>
      <c r="H3" s="2" t="s">
        <v>23</v>
      </c>
      <c r="I3" s="2" t="s">
        <v>24</v>
      </c>
      <c r="J3" s="2" t="s">
        <v>25</v>
      </c>
      <c r="K3" s="50"/>
      <c r="L3" s="53" t="s">
        <v>26</v>
      </c>
      <c r="M3" s="54"/>
      <c r="N3" s="2" t="s">
        <v>24</v>
      </c>
      <c r="O3" s="2" t="s">
        <v>27</v>
      </c>
      <c r="P3" s="2" t="s">
        <v>28</v>
      </c>
      <c r="Q3" s="2" t="s">
        <v>29</v>
      </c>
      <c r="R3" s="50"/>
      <c r="S3" s="50"/>
      <c r="T3" s="50"/>
      <c r="U3" s="50"/>
      <c r="V3" s="50"/>
      <c r="W3" s="50"/>
      <c r="X3" s="50"/>
      <c r="Y3" s="56"/>
      <c r="Z3" s="51"/>
      <c r="AA3" s="6" t="s">
        <v>30</v>
      </c>
      <c r="AB3" s="6" t="s">
        <v>31</v>
      </c>
      <c r="AC3" s="6" t="s">
        <v>30</v>
      </c>
      <c r="AD3" s="6" t="s">
        <v>31</v>
      </c>
      <c r="AE3" s="6" t="s">
        <v>30</v>
      </c>
      <c r="AF3" s="6" t="s">
        <v>31</v>
      </c>
      <c r="AG3" s="6" t="s">
        <v>30</v>
      </c>
      <c r="AH3" s="6" t="s">
        <v>31</v>
      </c>
      <c r="AI3" s="6" t="s">
        <v>30</v>
      </c>
      <c r="AJ3" s="6" t="s">
        <v>31</v>
      </c>
      <c r="AK3" s="6" t="s">
        <v>30</v>
      </c>
      <c r="AL3" s="6" t="s">
        <v>31</v>
      </c>
      <c r="AM3" s="6" t="s">
        <v>30</v>
      </c>
      <c r="AN3" s="6" t="s">
        <v>31</v>
      </c>
      <c r="AO3" s="6" t="s">
        <v>30</v>
      </c>
      <c r="AP3" s="6" t="s">
        <v>31</v>
      </c>
      <c r="AQ3" s="6" t="s">
        <v>30</v>
      </c>
      <c r="AR3" s="6" t="s">
        <v>31</v>
      </c>
      <c r="AS3" s="6" t="s">
        <v>30</v>
      </c>
      <c r="AT3" s="6" t="s">
        <v>31</v>
      </c>
      <c r="AU3" s="6" t="s">
        <v>30</v>
      </c>
      <c r="AV3" s="6" t="s">
        <v>31</v>
      </c>
      <c r="AW3" s="6" t="s">
        <v>30</v>
      </c>
      <c r="AX3" s="6" t="s">
        <v>31</v>
      </c>
      <c r="AY3" s="46"/>
    </row>
    <row r="4" spans="1:52" s="3" customFormat="1" ht="45" customHeight="1" x14ac:dyDescent="0.3">
      <c r="A4" s="26">
        <v>1</v>
      </c>
      <c r="B4" s="17" t="s">
        <v>44</v>
      </c>
      <c r="C4" s="17" t="s">
        <v>45</v>
      </c>
      <c r="D4" s="17" t="s">
        <v>33</v>
      </c>
      <c r="E4" s="17" t="s">
        <v>34</v>
      </c>
      <c r="F4" s="17">
        <v>7881916724</v>
      </c>
      <c r="G4" s="27" t="s">
        <v>66</v>
      </c>
      <c r="H4" s="17" t="s">
        <v>32</v>
      </c>
      <c r="I4" s="17" t="s">
        <v>33</v>
      </c>
      <c r="J4" s="17" t="s">
        <v>34</v>
      </c>
      <c r="K4" s="17" t="s">
        <v>35</v>
      </c>
      <c r="L4" s="52" t="s">
        <v>36</v>
      </c>
      <c r="M4" s="52"/>
      <c r="N4" s="17" t="s">
        <v>33</v>
      </c>
      <c r="O4" s="17" t="s">
        <v>34</v>
      </c>
      <c r="P4" s="28" t="s">
        <v>37</v>
      </c>
      <c r="Q4" s="29" t="s">
        <v>38</v>
      </c>
      <c r="R4" s="27" t="s">
        <v>70</v>
      </c>
      <c r="S4" s="17" t="s">
        <v>41</v>
      </c>
      <c r="T4" s="27" t="s">
        <v>68</v>
      </c>
      <c r="U4" s="17" t="s">
        <v>39</v>
      </c>
      <c r="V4" s="17" t="s">
        <v>40</v>
      </c>
      <c r="W4" s="17">
        <v>571</v>
      </c>
      <c r="X4" s="30" t="s">
        <v>47</v>
      </c>
      <c r="Y4" s="31" t="s">
        <v>69</v>
      </c>
      <c r="Z4" s="22" t="s">
        <v>67</v>
      </c>
      <c r="AA4" s="16">
        <v>1</v>
      </c>
      <c r="AB4" s="16">
        <v>56007</v>
      </c>
      <c r="AC4" s="16">
        <v>1</v>
      </c>
      <c r="AD4" s="16">
        <v>43945</v>
      </c>
      <c r="AE4" s="16">
        <v>1</v>
      </c>
      <c r="AF4" s="16">
        <v>377009</v>
      </c>
      <c r="AG4" s="16">
        <v>1</v>
      </c>
      <c r="AH4" s="16">
        <v>22658</v>
      </c>
      <c r="AI4" s="16">
        <v>1</v>
      </c>
      <c r="AJ4" s="16">
        <v>8355</v>
      </c>
      <c r="AK4" s="16">
        <v>1</v>
      </c>
      <c r="AL4" s="16">
        <v>5473</v>
      </c>
      <c r="AM4" s="16">
        <v>1</v>
      </c>
      <c r="AN4" s="16">
        <v>4996</v>
      </c>
      <c r="AO4" s="16">
        <v>1</v>
      </c>
      <c r="AP4" s="16">
        <v>4813</v>
      </c>
      <c r="AQ4" s="16">
        <v>1</v>
      </c>
      <c r="AR4" s="16">
        <v>7596</v>
      </c>
      <c r="AS4" s="16">
        <v>1</v>
      </c>
      <c r="AT4" s="16">
        <v>23677</v>
      </c>
      <c r="AU4" s="16">
        <v>1</v>
      </c>
      <c r="AV4" s="16">
        <v>37599</v>
      </c>
      <c r="AW4" s="16">
        <v>1</v>
      </c>
      <c r="AX4" s="16">
        <v>56203</v>
      </c>
      <c r="AY4" s="7">
        <f>AB4+AD4+AF4+AH4+AJ4+AL4+AN4+AP4+AR4+AT4+AV4+AX4</f>
        <v>648331</v>
      </c>
    </row>
    <row r="5" spans="1:52" s="8" customFormat="1" ht="36" x14ac:dyDescent="0.3">
      <c r="A5" s="32">
        <v>2</v>
      </c>
      <c r="B5" s="18" t="s">
        <v>44</v>
      </c>
      <c r="C5" s="18" t="s">
        <v>45</v>
      </c>
      <c r="D5" s="18" t="s">
        <v>33</v>
      </c>
      <c r="E5" s="18" t="s">
        <v>34</v>
      </c>
      <c r="F5" s="18">
        <v>7881916724</v>
      </c>
      <c r="G5" s="27" t="s">
        <v>66</v>
      </c>
      <c r="H5" s="18" t="s">
        <v>32</v>
      </c>
      <c r="I5" s="18" t="s">
        <v>33</v>
      </c>
      <c r="J5" s="18" t="s">
        <v>34</v>
      </c>
      <c r="K5" s="18" t="s">
        <v>35</v>
      </c>
      <c r="L5" s="33" t="s">
        <v>49</v>
      </c>
      <c r="M5" s="32"/>
      <c r="N5" s="18" t="s">
        <v>33</v>
      </c>
      <c r="O5" s="18" t="s">
        <v>34</v>
      </c>
      <c r="P5" s="34" t="s">
        <v>37</v>
      </c>
      <c r="Q5" s="35" t="s">
        <v>38</v>
      </c>
      <c r="R5" s="27" t="s">
        <v>70</v>
      </c>
      <c r="S5" s="17" t="s">
        <v>41</v>
      </c>
      <c r="T5" s="27" t="s">
        <v>68</v>
      </c>
      <c r="U5" s="36" t="s">
        <v>50</v>
      </c>
      <c r="V5" s="18" t="s">
        <v>40</v>
      </c>
      <c r="W5" s="36"/>
      <c r="X5" s="37" t="s">
        <v>51</v>
      </c>
      <c r="Y5" s="38">
        <v>1309902213</v>
      </c>
      <c r="Z5" s="22" t="s">
        <v>67</v>
      </c>
      <c r="AA5" s="19">
        <v>1</v>
      </c>
      <c r="AB5" s="19">
        <v>20166</v>
      </c>
      <c r="AC5" s="19">
        <v>1</v>
      </c>
      <c r="AD5" s="19">
        <v>18092</v>
      </c>
      <c r="AE5" s="19">
        <v>1</v>
      </c>
      <c r="AF5" s="19">
        <v>17844</v>
      </c>
      <c r="AG5" s="19">
        <v>1</v>
      </c>
      <c r="AH5" s="19">
        <v>11147</v>
      </c>
      <c r="AI5" s="20">
        <v>1</v>
      </c>
      <c r="AJ5" s="19">
        <v>7332</v>
      </c>
      <c r="AK5" s="19">
        <v>1</v>
      </c>
      <c r="AL5" s="19">
        <v>1820</v>
      </c>
      <c r="AM5" s="19">
        <v>1</v>
      </c>
      <c r="AN5" s="19">
        <v>1514</v>
      </c>
      <c r="AO5" s="19">
        <v>1</v>
      </c>
      <c r="AP5" s="19">
        <v>918</v>
      </c>
      <c r="AQ5" s="19">
        <v>1</v>
      </c>
      <c r="AR5" s="19">
        <v>3553</v>
      </c>
      <c r="AS5" s="19">
        <v>1</v>
      </c>
      <c r="AT5" s="19">
        <v>7631</v>
      </c>
      <c r="AU5" s="19">
        <v>1</v>
      </c>
      <c r="AV5" s="19">
        <v>15454</v>
      </c>
      <c r="AW5" s="19">
        <v>1</v>
      </c>
      <c r="AX5" s="19">
        <v>18851</v>
      </c>
      <c r="AY5" s="7">
        <f t="shared" ref="AY5:AY6" si="0">AB5+AD5+AF5+AH5+AJ5+AL5+AN5+AP5+AR5+AT5+AV5+AX5</f>
        <v>124322</v>
      </c>
    </row>
    <row r="6" spans="1:52" s="8" customFormat="1" ht="36" x14ac:dyDescent="0.3">
      <c r="A6" s="39">
        <v>3</v>
      </c>
      <c r="B6" s="17" t="s">
        <v>44</v>
      </c>
      <c r="C6" s="17" t="s">
        <v>45</v>
      </c>
      <c r="D6" s="17" t="s">
        <v>33</v>
      </c>
      <c r="E6" s="17" t="s">
        <v>34</v>
      </c>
      <c r="F6" s="17">
        <v>7881916724</v>
      </c>
      <c r="G6" s="27" t="s">
        <v>66</v>
      </c>
      <c r="H6" s="17" t="s">
        <v>32</v>
      </c>
      <c r="I6" s="17" t="s">
        <v>33</v>
      </c>
      <c r="J6" s="17" t="s">
        <v>34</v>
      </c>
      <c r="K6" s="17" t="s">
        <v>35</v>
      </c>
      <c r="L6" s="39" t="s">
        <v>49</v>
      </c>
      <c r="M6" s="39"/>
      <c r="N6" s="17" t="s">
        <v>33</v>
      </c>
      <c r="O6" s="17" t="s">
        <v>34</v>
      </c>
      <c r="P6" s="28" t="s">
        <v>37</v>
      </c>
      <c r="Q6" s="29" t="s">
        <v>38</v>
      </c>
      <c r="R6" s="27" t="s">
        <v>70</v>
      </c>
      <c r="S6" s="17" t="s">
        <v>41</v>
      </c>
      <c r="T6" s="27" t="s">
        <v>68</v>
      </c>
      <c r="U6" s="39" t="s">
        <v>50</v>
      </c>
      <c r="V6" s="17" t="s">
        <v>40</v>
      </c>
      <c r="W6" s="39"/>
      <c r="X6" s="40" t="s">
        <v>52</v>
      </c>
      <c r="Y6" s="41">
        <v>1301763020</v>
      </c>
      <c r="Z6" s="22" t="s">
        <v>67</v>
      </c>
      <c r="AA6" s="9">
        <v>1</v>
      </c>
      <c r="AB6" s="9">
        <v>23492</v>
      </c>
      <c r="AC6" s="9">
        <v>1</v>
      </c>
      <c r="AD6" s="9">
        <v>20440</v>
      </c>
      <c r="AE6" s="9">
        <v>1</v>
      </c>
      <c r="AF6" s="9">
        <v>20735</v>
      </c>
      <c r="AG6" s="9">
        <v>1</v>
      </c>
      <c r="AH6" s="9">
        <v>12104</v>
      </c>
      <c r="AI6" s="9">
        <v>1</v>
      </c>
      <c r="AJ6" s="9">
        <v>6343</v>
      </c>
      <c r="AK6" s="9">
        <v>1</v>
      </c>
      <c r="AL6" s="9">
        <v>2957</v>
      </c>
      <c r="AM6" s="9">
        <v>1</v>
      </c>
      <c r="AN6" s="9">
        <v>2236</v>
      </c>
      <c r="AO6" s="9">
        <v>1</v>
      </c>
      <c r="AP6" s="9">
        <v>2097</v>
      </c>
      <c r="AQ6" s="9">
        <v>1</v>
      </c>
      <c r="AR6" s="9">
        <v>5636</v>
      </c>
      <c r="AS6" s="9">
        <v>1</v>
      </c>
      <c r="AT6" s="9">
        <v>11635</v>
      </c>
      <c r="AU6" s="9">
        <v>1</v>
      </c>
      <c r="AV6" s="9">
        <v>16914</v>
      </c>
      <c r="AW6" s="9">
        <v>1</v>
      </c>
      <c r="AX6" s="9">
        <v>23587</v>
      </c>
      <c r="AY6" s="7">
        <f t="shared" si="0"/>
        <v>148176</v>
      </c>
      <c r="AZ6" s="21"/>
    </row>
    <row r="7" spans="1:52" x14ac:dyDescent="0.3">
      <c r="Y7" s="23" t="s">
        <v>53</v>
      </c>
      <c r="Z7" s="10"/>
      <c r="AA7" s="10"/>
      <c r="AB7" s="11">
        <f>SUM(AB4:AB6)</f>
        <v>99665</v>
      </c>
      <c r="AC7" s="11"/>
      <c r="AD7" s="11">
        <f t="shared" ref="AD7:AX7" si="1">SUM(AD4:AD6)</f>
        <v>82477</v>
      </c>
      <c r="AE7" s="11"/>
      <c r="AF7" s="11">
        <f t="shared" si="1"/>
        <v>415588</v>
      </c>
      <c r="AG7" s="11"/>
      <c r="AH7" s="11">
        <f t="shared" si="1"/>
        <v>45909</v>
      </c>
      <c r="AI7" s="11"/>
      <c r="AJ7" s="11">
        <f t="shared" si="1"/>
        <v>22030</v>
      </c>
      <c r="AK7" s="11"/>
      <c r="AL7" s="11">
        <f t="shared" si="1"/>
        <v>10250</v>
      </c>
      <c r="AM7" s="11"/>
      <c r="AN7" s="11">
        <f t="shared" si="1"/>
        <v>8746</v>
      </c>
      <c r="AO7" s="11"/>
      <c r="AP7" s="11">
        <f t="shared" si="1"/>
        <v>7828</v>
      </c>
      <c r="AQ7" s="11"/>
      <c r="AR7" s="11">
        <f t="shared" si="1"/>
        <v>16785</v>
      </c>
      <c r="AS7" s="11"/>
      <c r="AT7" s="11">
        <f t="shared" si="1"/>
        <v>42943</v>
      </c>
      <c r="AU7" s="11"/>
      <c r="AV7" s="11">
        <f t="shared" si="1"/>
        <v>69967</v>
      </c>
      <c r="AW7" s="11"/>
      <c r="AX7" s="11">
        <f t="shared" si="1"/>
        <v>98641</v>
      </c>
      <c r="AY7" s="11">
        <f>SUM(AY4:AY6)</f>
        <v>920829</v>
      </c>
    </row>
    <row r="8" spans="1:52" ht="12" x14ac:dyDescent="0.25">
      <c r="B8" s="4" t="s">
        <v>64</v>
      </c>
      <c r="F8" s="5"/>
    </row>
    <row r="10" spans="1:52" s="12" customFormat="1" ht="120" x14ac:dyDescent="0.3">
      <c r="A10" s="13" t="s">
        <v>61</v>
      </c>
      <c r="B10" s="13" t="s">
        <v>56</v>
      </c>
      <c r="C10" s="13" t="s">
        <v>30</v>
      </c>
      <c r="D10" s="13" t="s">
        <v>57</v>
      </c>
      <c r="E10" s="13" t="s">
        <v>59</v>
      </c>
      <c r="F10" s="13" t="s">
        <v>60</v>
      </c>
      <c r="G10" s="13" t="s">
        <v>71</v>
      </c>
      <c r="H10" s="13" t="s">
        <v>72</v>
      </c>
      <c r="I10" s="13" t="s">
        <v>7</v>
      </c>
      <c r="Y10" s="25"/>
    </row>
    <row r="11" spans="1:52" ht="12" x14ac:dyDescent="0.3">
      <c r="A11" s="9">
        <v>1</v>
      </c>
      <c r="B11" s="9" t="s">
        <v>58</v>
      </c>
      <c r="C11" s="9">
        <v>12</v>
      </c>
      <c r="D11" s="9">
        <v>1</v>
      </c>
      <c r="E11" s="9">
        <v>571</v>
      </c>
      <c r="F11" s="15">
        <f>365*24*E11</f>
        <v>5001960</v>
      </c>
      <c r="G11" s="15">
        <v>648331</v>
      </c>
      <c r="H11" s="15">
        <f>ROUND(G11*0.2,0)</f>
        <v>129666</v>
      </c>
      <c r="I11" s="9" t="s">
        <v>40</v>
      </c>
    </row>
    <row r="12" spans="1:52" ht="12" x14ac:dyDescent="0.3">
      <c r="A12" s="9">
        <v>2</v>
      </c>
      <c r="B12" s="9" t="s">
        <v>50</v>
      </c>
      <c r="C12" s="9">
        <v>12</v>
      </c>
      <c r="D12" s="9">
        <v>2</v>
      </c>
      <c r="E12" s="9"/>
      <c r="F12" s="15"/>
      <c r="G12" s="15">
        <v>272498</v>
      </c>
      <c r="H12" s="15">
        <f>ROUND(G12*0.2,0)</f>
        <v>54500</v>
      </c>
      <c r="I12" s="9" t="s">
        <v>40</v>
      </c>
    </row>
    <row r="13" spans="1:52" ht="12" x14ac:dyDescent="0.3">
      <c r="A13" s="9"/>
      <c r="B13" s="9" t="s">
        <v>62</v>
      </c>
      <c r="C13" s="14" t="s">
        <v>63</v>
      </c>
      <c r="D13" s="9">
        <f>SUM(D11:D12)</f>
        <v>3</v>
      </c>
      <c r="E13" s="9">
        <f t="shared" ref="E13:H13" si="2">SUM(E11:E12)</f>
        <v>571</v>
      </c>
      <c r="F13" s="15">
        <f t="shared" si="2"/>
        <v>5001960</v>
      </c>
      <c r="G13" s="15">
        <f t="shared" si="2"/>
        <v>920829</v>
      </c>
      <c r="H13" s="15">
        <f t="shared" si="2"/>
        <v>184166</v>
      </c>
      <c r="I13" s="9"/>
    </row>
  </sheetData>
  <mergeCells count="31">
    <mergeCell ref="L4:M4"/>
    <mergeCell ref="AU2:AV2"/>
    <mergeCell ref="AW2:AX2"/>
    <mergeCell ref="L3:M3"/>
    <mergeCell ref="AI2:AJ2"/>
    <mergeCell ref="AK2:AL2"/>
    <mergeCell ref="AM2:AN2"/>
    <mergeCell ref="AO2:AP2"/>
    <mergeCell ref="AQ2:AR2"/>
    <mergeCell ref="AS2:AT2"/>
    <mergeCell ref="Y2:Y3"/>
    <mergeCell ref="AA2:AB2"/>
    <mergeCell ref="AC2:AD2"/>
    <mergeCell ref="AE2:AF2"/>
    <mergeCell ref="AG2:AH2"/>
    <mergeCell ref="V2:V3"/>
    <mergeCell ref="B2:F2"/>
    <mergeCell ref="A1:AY1"/>
    <mergeCell ref="G2:J2"/>
    <mergeCell ref="AY2:AY3"/>
    <mergeCell ref="A2:A3"/>
    <mergeCell ref="K2:K3"/>
    <mergeCell ref="L2:O2"/>
    <mergeCell ref="P2:Q2"/>
    <mergeCell ref="W2:W3"/>
    <mergeCell ref="X2:X3"/>
    <mergeCell ref="R2:R3"/>
    <mergeCell ref="S2:S3"/>
    <mergeCell ref="T2:T3"/>
    <mergeCell ref="U2:U3"/>
    <mergeCell ref="Z2:Z3"/>
  </mergeCell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'C:\Users\Enmedia\Documents\ENMEDIA\SP OPALENICA\[Kopia Opalenica.xlsx]obliczenia'!#REF!</xm:f>
          </x14:formula1>
          <xm:sqref>U4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2020-11-06T07:46:01Z</dcterms:modified>
</cp:coreProperties>
</file>