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64F08B57-F86E-46A2-8A78-BCD7C8EF89C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rkusz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" l="1"/>
  <c r="H11" i="1"/>
  <c r="F11" i="1" l="1"/>
  <c r="AY4" i="1"/>
  <c r="G13" i="1" l="1"/>
  <c r="F13" i="1"/>
  <c r="E13" i="1"/>
  <c r="D13" i="1"/>
  <c r="H13" i="1" l="1"/>
  <c r="AX7" i="1"/>
  <c r="AV7" i="1"/>
  <c r="AT7" i="1"/>
  <c r="AR7" i="1"/>
  <c r="AP7" i="1"/>
  <c r="AN7" i="1"/>
  <c r="AL7" i="1"/>
  <c r="AJ7" i="1"/>
  <c r="AH7" i="1"/>
  <c r="AF7" i="1"/>
  <c r="AD7" i="1"/>
  <c r="AB7" i="1"/>
  <c r="AY6" i="1"/>
  <c r="AY5" i="1"/>
  <c r="AY7" i="1" l="1"/>
</calcChain>
</file>

<file path=xl/sharedStrings.xml><?xml version="1.0" encoding="utf-8"?>
<sst xmlns="http://schemas.openxmlformats.org/spreadsheetml/2006/main" count="148" uniqueCount="73">
  <si>
    <t>LP</t>
  </si>
  <si>
    <t>Nazwa obiektu</t>
  </si>
  <si>
    <t>Adres Obiektu</t>
  </si>
  <si>
    <t>Dane OSD</t>
  </si>
  <si>
    <t>Nazwa Obecnego Sprzedawcy</t>
  </si>
  <si>
    <t>Zmiana Sprzedawcy</t>
  </si>
  <si>
    <t>Taryfa PSG</t>
  </si>
  <si>
    <t>Płatnik podatku akcyzowego</t>
  </si>
  <si>
    <t>Moc umowna</t>
  </si>
  <si>
    <t>Nr gazomierza</t>
  </si>
  <si>
    <t>Nr PPG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</si>
  <si>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</si>
  <si>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</si>
  <si>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</si>
  <si>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</si>
  <si>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</si>
  <si>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</si>
  <si>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</si>
  <si>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</si>
  <si>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</si>
  <si>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</si>
  <si>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</si>
  <si>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</si>
  <si>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Adres</t>
  </si>
  <si>
    <t>Kod</t>
  </si>
  <si>
    <t>Miejscowość</t>
  </si>
  <si>
    <t>Miejscowość/Ulica/Nr</t>
  </si>
  <si>
    <t>Poczta</t>
  </si>
  <si>
    <t>Nazwa</t>
  </si>
  <si>
    <t>Oddział</t>
  </si>
  <si>
    <t>ilość miesięcy</t>
  </si>
  <si>
    <t>paliwo gazowe (kWh)</t>
  </si>
  <si>
    <t>Poznańska 37</t>
  </si>
  <si>
    <t>64-330</t>
  </si>
  <si>
    <t>Opalenica</t>
  </si>
  <si>
    <t>Szkoła</t>
  </si>
  <si>
    <t>Opalenica, ul. Poznańska 37</t>
  </si>
  <si>
    <t>PSG Sp. z .o.</t>
  </si>
  <si>
    <t>Poznań</t>
  </si>
  <si>
    <t>W - 5.1</t>
  </si>
  <si>
    <t>ZW</t>
  </si>
  <si>
    <t>kolejna</t>
  </si>
  <si>
    <t>Dane Nabywcy</t>
  </si>
  <si>
    <t>Dane Odbiorcy</t>
  </si>
  <si>
    <t>Gmina Opalenica</t>
  </si>
  <si>
    <t>3 Maja 1</t>
  </si>
  <si>
    <t>NIP</t>
  </si>
  <si>
    <t>00000038</t>
  </si>
  <si>
    <t>PL0031914489</t>
  </si>
  <si>
    <t>Suma</t>
  </si>
  <si>
    <t>Opalenica, ul Farna 5</t>
  </si>
  <si>
    <t>W-4</t>
  </si>
  <si>
    <t>05645639</t>
  </si>
  <si>
    <t>00025001</t>
  </si>
  <si>
    <t>podsumowanie</t>
  </si>
  <si>
    <t>Czas trwania zamówienia</t>
  </si>
  <si>
    <t>Załącznik nr 1 do SIWZ - opis przedmiotu zamówienia</t>
  </si>
  <si>
    <t>Grupa taryfowa</t>
  </si>
  <si>
    <t>Ilość ppg</t>
  </si>
  <si>
    <t>W-5.1</t>
  </si>
  <si>
    <t>Moc umowna kWh/h</t>
  </si>
  <si>
    <t>Ilość mocy umownej x ilośc dni x godziny w trakcie trwania zamówienia</t>
  </si>
  <si>
    <t>Planowana ilość gazu na okres 12 m-cy - zamówienie podstawowe</t>
  </si>
  <si>
    <t>Lp.</t>
  </si>
  <si>
    <t>suma</t>
  </si>
  <si>
    <t>x</t>
  </si>
  <si>
    <t>Podsumowanie wg grup taryfowych:</t>
  </si>
  <si>
    <t>od 01.01.2020 r. do 31.12.2020 r.</t>
  </si>
  <si>
    <t>Enea S.A.</t>
  </si>
  <si>
    <t>umowa na czas określony, do 31.12.2019 r. Nie wymaga wypowiedzenia</t>
  </si>
  <si>
    <t>Planowan zmniejszenie/zwiększenia  zapotrzebowanie na paliwo gazowe w trakice obowiązywnia umowy (+/-20% od zamówienia podstawowego)</t>
  </si>
  <si>
    <t>Okres obowiązywania obecnej umowy /okres wypowiedzenia</t>
  </si>
  <si>
    <t>Szkoła Podstawowa z Oddziałami Dwujęzycznymi im. A. i Wł. Niegolewskich  w Opalenicy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</si>
</sst>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0" fontId="2" fillId="0" borderId="5" xfId="0" quotePrefix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vertical="center" wrapText="1"/>
      <protection hidden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49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5" xfId="0" quotePrefix="1" applyFont="1" applyFill="1" applyBorder="1" applyAlignment="1" applyProtection="1">
      <alignment horizontal="right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vertical="center"/>
    </xf>
    <xf numFmtId="0" fontId="5" fillId="0" borderId="1" xfId="0" quotePrefix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0" fontId="5" fillId="0" borderId="5" xfId="0" quotePrefix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media\Documents\ENMEDIA\SP%20OPALENICA\Kopia%20Opalen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ne"/>
      <sheetName val="obliczenia"/>
      <sheetName val="Analiza"/>
      <sheetName val="Podsumowanie"/>
      <sheetName val="Załącznik"/>
      <sheetName val="Podział na taryfy"/>
      <sheetName val="Arkusz roboczy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3"/>
  <sheetViews>
    <sheetView tabSelected="1" workbookViewId="0">
      <selection activeCell="J4" sqref="J4"/>
    </sheetView>
  </sheetViews>
  <sheetFormatPr defaultColWidth="9" defaultRowHeight="11.5" x14ac:dyDescent="0.35"/>
  <cols>
    <col min="1" max="1" width="5" style="5" customWidth="1"/>
    <col min="2" max="2" width="13.81640625" style="5" customWidth="1"/>
    <col min="3" max="3" width="7.54296875" style="5" customWidth="1"/>
    <col min="4" max="4" width="6.7265625" style="5" customWidth="1"/>
    <col min="5" max="5" width="10.1796875" style="5" customWidth="1"/>
    <col min="6" max="6" width="16.453125" style="5" customWidth="1"/>
    <col min="7" max="7" width="30.81640625" style="5" customWidth="1"/>
    <col min="8" max="8" width="13.90625" style="5" customWidth="1"/>
    <col min="9" max="9" width="9" style="5"/>
    <col min="10" max="10" width="11.1796875" style="5" customWidth="1"/>
    <col min="11" max="11" width="9.26953125" style="5" customWidth="1"/>
    <col min="12" max="12" width="20.54296875" style="5" customWidth="1"/>
    <col min="13" max="13" width="2.54296875" style="5" hidden="1" customWidth="1"/>
    <col min="14" max="14" width="6.54296875" style="5" customWidth="1"/>
    <col min="15" max="15" width="8.1796875" style="5" customWidth="1"/>
    <col min="16" max="16" width="11.26953125" style="5" customWidth="1"/>
    <col min="17" max="17" width="8.26953125" style="5" customWidth="1"/>
    <col min="18" max="18" width="16.7265625" style="5" customWidth="1"/>
    <col min="19" max="19" width="11.7265625" style="5" customWidth="1"/>
    <col min="20" max="20" width="19.7265625" style="5" customWidth="1"/>
    <col min="21" max="21" width="7.54296875" style="5" customWidth="1"/>
    <col min="22" max="22" width="9.453125" style="5" customWidth="1"/>
    <col min="23" max="23" width="8.1796875" style="5" customWidth="1"/>
    <col min="24" max="24" width="9.1796875" style="5" bestFit="1" customWidth="1"/>
    <col min="25" max="25" width="11.81640625" style="5" customWidth="1"/>
    <col min="26" max="26" width="25.54296875" style="5" customWidth="1"/>
    <col min="27" max="45" width="9.1796875" style="5" bestFit="1" customWidth="1"/>
    <col min="46" max="16384" width="9" style="5"/>
  </cols>
  <sheetData>
    <row r="1" spans="1:52" x14ac:dyDescent="0.35">
      <c r="A1" s="43" t="s">
        <v>56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</row>
    <row r="2" spans="1:52" s="2" customFormat="1" ht="40.5" customHeight="1" x14ac:dyDescent="0.35">
      <c r="A2" s="45" t="s">
        <v>0</v>
      </c>
      <c r="B2" s="40" t="s">
        <v>42</v>
      </c>
      <c r="C2" s="41"/>
      <c r="D2" s="41"/>
      <c r="E2" s="41"/>
      <c r="F2" s="42"/>
      <c r="G2" s="40" t="s">
        <v>43</v>
      </c>
      <c r="H2" s="41"/>
      <c r="I2" s="41"/>
      <c r="J2" s="42"/>
      <c r="K2" s="47" t="s">
        <v>1</v>
      </c>
      <c r="L2" s="40" t="s">
        <v>2</v>
      </c>
      <c r="M2" s="41"/>
      <c r="N2" s="41"/>
      <c r="O2" s="42"/>
      <c r="P2" s="40" t="s">
        <v>3</v>
      </c>
      <c r="Q2" s="42"/>
      <c r="R2" s="47" t="s">
        <v>4</v>
      </c>
      <c r="S2" s="47" t="s">
        <v>5</v>
      </c>
      <c r="T2" s="47" t="s">
        <v>71</v>
      </c>
      <c r="U2" s="47" t="s">
        <v>6</v>
      </c>
      <c r="V2" s="47" t="s">
        <v>7</v>
      </c>
      <c r="W2" s="47" t="s">
        <v>8</v>
      </c>
      <c r="X2" s="47" t="s">
        <v>9</v>
      </c>
      <c r="Y2" s="47" t="s">
        <v>10</v>
      </c>
      <c r="Z2" s="47" t="s">
        <v>55</v>
      </c>
      <c r="AA2" s="42" t="s">
        <v>11</v>
      </c>
      <c r="AB2" s="44"/>
      <c r="AC2" s="40" t="s">
        <v>12</v>
      </c>
      <c r="AD2" s="41"/>
      <c r="AE2" s="40" t="s">
        <v>13</v>
      </c>
      <c r="AF2" s="41"/>
      <c r="AG2" s="40" t="s">
        <v>14</v>
      </c>
      <c r="AH2" s="41"/>
      <c r="AI2" s="40" t="s">
        <v>15</v>
      </c>
      <c r="AJ2" s="41"/>
      <c r="AK2" s="40" t="s">
        <v>16</v>
      </c>
      <c r="AL2" s="41"/>
      <c r="AM2" s="40" t="s">
        <v>17</v>
      </c>
      <c r="AN2" s="41"/>
      <c r="AO2" s="40" t="s">
        <v>18</v>
      </c>
      <c r="AP2" s="41"/>
      <c r="AQ2" s="40" t="s">
        <v>19</v>
      </c>
      <c r="AR2" s="41"/>
      <c r="AS2" s="40" t="s">
        <v>20</v>
      </c>
      <c r="AT2" s="41"/>
      <c r="AU2" s="40" t="s">
        <v>21</v>
      </c>
      <c r="AV2" s="41"/>
      <c r="AW2" s="44" t="s">
        <v>22</v>
      </c>
      <c r="AX2" s="44"/>
      <c r="AY2" s="44" t="s">
        <v>49</v>
      </c>
    </row>
    <row r="3" spans="1:52" s="2" customFormat="1" ht="35.25" customHeight="1" x14ac:dyDescent="0.35">
      <c r="A3" s="46"/>
      <c r="B3" s="3" t="s">
        <v>28</v>
      </c>
      <c r="C3" s="3" t="s">
        <v>23</v>
      </c>
      <c r="D3" s="3" t="s">
        <v>24</v>
      </c>
      <c r="E3" s="3" t="s">
        <v>25</v>
      </c>
      <c r="F3" s="3" t="s">
        <v>46</v>
      </c>
      <c r="G3" s="3" t="s">
        <v>28</v>
      </c>
      <c r="H3" s="3" t="s">
        <v>23</v>
      </c>
      <c r="I3" s="3" t="s">
        <v>24</v>
      </c>
      <c r="J3" s="3" t="s">
        <v>25</v>
      </c>
      <c r="K3" s="48"/>
      <c r="L3" s="51" t="s">
        <v>26</v>
      </c>
      <c r="M3" s="52"/>
      <c r="N3" s="3" t="s">
        <v>24</v>
      </c>
      <c r="O3" s="3" t="s">
        <v>27</v>
      </c>
      <c r="P3" s="3" t="s">
        <v>28</v>
      </c>
      <c r="Q3" s="3" t="s">
        <v>29</v>
      </c>
      <c r="R3" s="48"/>
      <c r="S3" s="48"/>
      <c r="T3" s="48"/>
      <c r="U3" s="48"/>
      <c r="V3" s="48"/>
      <c r="W3" s="48"/>
      <c r="X3" s="48"/>
      <c r="Y3" s="48"/>
      <c r="Z3" s="49"/>
      <c r="AA3" s="7" t="s">
        <v>30</v>
      </c>
      <c r="AB3" s="7" t="s">
        <v>31</v>
      </c>
      <c r="AC3" s="7" t="s">
        <v>30</v>
      </c>
      <c r="AD3" s="7" t="s">
        <v>31</v>
      </c>
      <c r="AE3" s="7" t="s">
        <v>30</v>
      </c>
      <c r="AF3" s="7" t="s">
        <v>31</v>
      </c>
      <c r="AG3" s="7" t="s">
        <v>30</v>
      </c>
      <c r="AH3" s="7" t="s">
        <v>31</v>
      </c>
      <c r="AI3" s="7" t="s">
        <v>30</v>
      </c>
      <c r="AJ3" s="7" t="s">
        <v>31</v>
      </c>
      <c r="AK3" s="7" t="s">
        <v>30</v>
      </c>
      <c r="AL3" s="7" t="s">
        <v>31</v>
      </c>
      <c r="AM3" s="7" t="s">
        <v>30</v>
      </c>
      <c r="AN3" s="7" t="s">
        <v>31</v>
      </c>
      <c r="AO3" s="7" t="s">
        <v>30</v>
      </c>
      <c r="AP3" s="7" t="s">
        <v>31</v>
      </c>
      <c r="AQ3" s="7" t="s">
        <v>30</v>
      </c>
      <c r="AR3" s="7" t="s">
        <v>31</v>
      </c>
      <c r="AS3" s="7" t="s">
        <v>30</v>
      </c>
      <c r="AT3" s="7" t="s">
        <v>31</v>
      </c>
      <c r="AU3" s="7" t="s">
        <v>30</v>
      </c>
      <c r="AV3" s="7" t="s">
        <v>31</v>
      </c>
      <c r="AW3" s="7" t="s">
        <v>30</v>
      </c>
      <c r="AX3" s="7" t="s">
        <v>31</v>
      </c>
      <c r="AY3" s="44"/>
    </row>
    <row r="4" spans="1:52" s="4" customFormat="1" ht="45" customHeight="1" x14ac:dyDescent="0.35">
      <c r="A4" s="1">
        <v>1</v>
      </c>
      <c r="B4" s="19" t="s">
        <v>44</v>
      </c>
      <c r="C4" s="19" t="s">
        <v>45</v>
      </c>
      <c r="D4" s="19" t="s">
        <v>33</v>
      </c>
      <c r="E4" s="19" t="s">
        <v>34</v>
      </c>
      <c r="F4" s="20">
        <v>7881916724</v>
      </c>
      <c r="G4" s="21" t="s">
        <v>72</v>
      </c>
      <c r="H4" s="19" t="s">
        <v>32</v>
      </c>
      <c r="I4" s="19" t="s">
        <v>33</v>
      </c>
      <c r="J4" s="19" t="s">
        <v>34</v>
      </c>
      <c r="K4" s="22" t="s">
        <v>35</v>
      </c>
      <c r="L4" s="50" t="s">
        <v>36</v>
      </c>
      <c r="M4" s="50"/>
      <c r="N4" s="19" t="s">
        <v>33</v>
      </c>
      <c r="O4" s="19" t="s">
        <v>34</v>
      </c>
      <c r="P4" s="23" t="s">
        <v>37</v>
      </c>
      <c r="Q4" s="24" t="s">
        <v>38</v>
      </c>
      <c r="R4" s="25" t="s">
        <v>68</v>
      </c>
      <c r="S4" s="22" t="s">
        <v>41</v>
      </c>
      <c r="T4" s="21" t="s">
        <v>69</v>
      </c>
      <c r="U4" s="19" t="s">
        <v>39</v>
      </c>
      <c r="V4" s="22" t="s">
        <v>40</v>
      </c>
      <c r="W4" s="26">
        <v>571</v>
      </c>
      <c r="X4" s="27" t="s">
        <v>47</v>
      </c>
      <c r="Y4" s="28" t="s">
        <v>48</v>
      </c>
      <c r="Z4" s="13" t="s">
        <v>67</v>
      </c>
      <c r="AA4" s="18">
        <v>1</v>
      </c>
      <c r="AB4" s="18">
        <v>85604</v>
      </c>
      <c r="AC4" s="18">
        <v>1</v>
      </c>
      <c r="AD4" s="18">
        <v>79352</v>
      </c>
      <c r="AE4" s="18">
        <v>1</v>
      </c>
      <c r="AF4" s="18">
        <v>70084</v>
      </c>
      <c r="AG4" s="18">
        <v>1</v>
      </c>
      <c r="AH4" s="18">
        <v>5389</v>
      </c>
      <c r="AI4" s="18">
        <v>1</v>
      </c>
      <c r="AJ4" s="18">
        <v>19689</v>
      </c>
      <c r="AK4" s="18">
        <v>1</v>
      </c>
      <c r="AL4" s="18">
        <v>4761</v>
      </c>
      <c r="AM4" s="18">
        <v>1</v>
      </c>
      <c r="AN4" s="18">
        <v>3030</v>
      </c>
      <c r="AO4" s="18">
        <v>1</v>
      </c>
      <c r="AP4" s="18">
        <v>0</v>
      </c>
      <c r="AQ4" s="18">
        <v>1</v>
      </c>
      <c r="AR4" s="18">
        <v>5272</v>
      </c>
      <c r="AS4" s="18">
        <v>1</v>
      </c>
      <c r="AT4" s="18">
        <v>28604</v>
      </c>
      <c r="AU4" s="18">
        <v>1</v>
      </c>
      <c r="AV4" s="18">
        <v>57114</v>
      </c>
      <c r="AW4" s="18">
        <v>1</v>
      </c>
      <c r="AX4" s="18">
        <v>64843</v>
      </c>
      <c r="AY4" s="8">
        <f>AB4+AD4+AF4+AH4+AJ4+AL4+AN4+AP4+AR4+AT4+AV4+AX4</f>
        <v>423742</v>
      </c>
    </row>
    <row r="5" spans="1:52" s="9" customFormat="1" ht="34.5" x14ac:dyDescent="0.35">
      <c r="A5" s="9">
        <v>2</v>
      </c>
      <c r="B5" s="29" t="s">
        <v>44</v>
      </c>
      <c r="C5" s="29" t="s">
        <v>45</v>
      </c>
      <c r="D5" s="29" t="s">
        <v>33</v>
      </c>
      <c r="E5" s="29" t="s">
        <v>34</v>
      </c>
      <c r="F5" s="30">
        <v>7881916724</v>
      </c>
      <c r="G5" s="21" t="s">
        <v>72</v>
      </c>
      <c r="H5" s="29" t="s">
        <v>32</v>
      </c>
      <c r="I5" s="29" t="s">
        <v>33</v>
      </c>
      <c r="J5" s="29" t="s">
        <v>34</v>
      </c>
      <c r="K5" s="31" t="s">
        <v>35</v>
      </c>
      <c r="L5" s="32" t="s">
        <v>50</v>
      </c>
      <c r="N5" s="29" t="s">
        <v>33</v>
      </c>
      <c r="O5" s="29" t="s">
        <v>34</v>
      </c>
      <c r="P5" s="33" t="s">
        <v>37</v>
      </c>
      <c r="Q5" s="34" t="s">
        <v>38</v>
      </c>
      <c r="R5" s="25" t="s">
        <v>68</v>
      </c>
      <c r="S5" s="22" t="s">
        <v>41</v>
      </c>
      <c r="T5" s="21" t="s">
        <v>69</v>
      </c>
      <c r="U5" s="35" t="s">
        <v>51</v>
      </c>
      <c r="V5" s="31" t="s">
        <v>40</v>
      </c>
      <c r="W5" s="35"/>
      <c r="X5" s="36" t="s">
        <v>52</v>
      </c>
      <c r="Y5" s="35">
        <v>1309902213</v>
      </c>
      <c r="Z5" s="13" t="s">
        <v>67</v>
      </c>
      <c r="AA5" s="35">
        <v>1</v>
      </c>
      <c r="AB5" s="35">
        <v>26778</v>
      </c>
      <c r="AC5" s="35">
        <v>1</v>
      </c>
      <c r="AD5" s="35">
        <v>20085</v>
      </c>
      <c r="AE5" s="35">
        <v>1</v>
      </c>
      <c r="AF5" s="35">
        <v>15255</v>
      </c>
      <c r="AG5" s="35">
        <v>1</v>
      </c>
      <c r="AH5" s="35">
        <v>7486</v>
      </c>
      <c r="AI5" s="35">
        <v>1</v>
      </c>
      <c r="AJ5" s="35">
        <v>4808</v>
      </c>
      <c r="AK5" s="37">
        <v>1</v>
      </c>
      <c r="AL5" s="35">
        <v>1202</v>
      </c>
      <c r="AM5" s="35">
        <v>1</v>
      </c>
      <c r="AN5" s="35">
        <v>1080</v>
      </c>
      <c r="AO5" s="35">
        <v>1</v>
      </c>
      <c r="AP5" s="35">
        <v>1333</v>
      </c>
      <c r="AQ5" s="35">
        <v>1</v>
      </c>
      <c r="AR5" s="35">
        <v>3464</v>
      </c>
      <c r="AS5" s="35">
        <v>1</v>
      </c>
      <c r="AT5" s="35">
        <v>15631</v>
      </c>
      <c r="AU5" s="35">
        <v>1</v>
      </c>
      <c r="AV5" s="35">
        <v>19286</v>
      </c>
      <c r="AW5" s="35">
        <v>1</v>
      </c>
      <c r="AX5" s="35">
        <v>22308</v>
      </c>
      <c r="AY5" s="8">
        <f t="shared" ref="AY5:AY6" si="0">AB5+AD5+AF5+AH5+AJ5+AL5+AN5+AP5+AR5+AT5+AV5+AX5</f>
        <v>138716</v>
      </c>
    </row>
    <row r="6" spans="1:52" s="9" customFormat="1" ht="34.5" x14ac:dyDescent="0.35">
      <c r="A6" s="10">
        <v>3</v>
      </c>
      <c r="B6" s="19" t="s">
        <v>44</v>
      </c>
      <c r="C6" s="19" t="s">
        <v>45</v>
      </c>
      <c r="D6" s="19" t="s">
        <v>33</v>
      </c>
      <c r="E6" s="19" t="s">
        <v>34</v>
      </c>
      <c r="F6" s="20">
        <v>7881916724</v>
      </c>
      <c r="G6" s="21" t="s">
        <v>72</v>
      </c>
      <c r="H6" s="19" t="s">
        <v>32</v>
      </c>
      <c r="I6" s="19" t="s">
        <v>33</v>
      </c>
      <c r="J6" s="19" t="s">
        <v>34</v>
      </c>
      <c r="K6" s="22" t="s">
        <v>35</v>
      </c>
      <c r="L6" s="10" t="s">
        <v>50</v>
      </c>
      <c r="M6" s="10"/>
      <c r="N6" s="19" t="s">
        <v>33</v>
      </c>
      <c r="O6" s="19" t="s">
        <v>34</v>
      </c>
      <c r="P6" s="23" t="s">
        <v>37</v>
      </c>
      <c r="Q6" s="24" t="s">
        <v>38</v>
      </c>
      <c r="R6" s="25" t="s">
        <v>68</v>
      </c>
      <c r="S6" s="22" t="s">
        <v>41</v>
      </c>
      <c r="T6" s="21" t="s">
        <v>69</v>
      </c>
      <c r="U6" s="10" t="s">
        <v>51</v>
      </c>
      <c r="V6" s="22" t="s">
        <v>40</v>
      </c>
      <c r="W6" s="10"/>
      <c r="X6" s="38" t="s">
        <v>53</v>
      </c>
      <c r="Y6" s="10">
        <v>1301763020</v>
      </c>
      <c r="Z6" s="13" t="s">
        <v>67</v>
      </c>
      <c r="AA6" s="10">
        <v>1</v>
      </c>
      <c r="AB6" s="10">
        <v>30703</v>
      </c>
      <c r="AC6" s="10">
        <v>1</v>
      </c>
      <c r="AD6" s="10">
        <v>23402</v>
      </c>
      <c r="AE6" s="10">
        <v>1</v>
      </c>
      <c r="AF6" s="10">
        <v>18839</v>
      </c>
      <c r="AG6" s="10">
        <v>1</v>
      </c>
      <c r="AH6" s="10">
        <v>12234</v>
      </c>
      <c r="AI6" s="10">
        <v>1</v>
      </c>
      <c r="AJ6" s="10">
        <v>8368</v>
      </c>
      <c r="AK6" s="10">
        <v>1</v>
      </c>
      <c r="AL6" s="10">
        <v>1671</v>
      </c>
      <c r="AM6" s="10">
        <v>1</v>
      </c>
      <c r="AN6" s="10">
        <v>1546</v>
      </c>
      <c r="AO6" s="10">
        <v>1</v>
      </c>
      <c r="AP6" s="10">
        <v>1583</v>
      </c>
      <c r="AQ6" s="10">
        <v>1</v>
      </c>
      <c r="AR6" s="10">
        <v>2556</v>
      </c>
      <c r="AS6" s="10">
        <v>1</v>
      </c>
      <c r="AT6" s="10">
        <v>11925</v>
      </c>
      <c r="AU6" s="10">
        <v>1</v>
      </c>
      <c r="AV6" s="10">
        <v>19594</v>
      </c>
      <c r="AW6" s="10">
        <v>1</v>
      </c>
      <c r="AX6" s="10">
        <v>25662</v>
      </c>
      <c r="AY6" s="8">
        <f t="shared" si="0"/>
        <v>158083</v>
      </c>
      <c r="AZ6" s="39"/>
    </row>
    <row r="7" spans="1:52" x14ac:dyDescent="0.35">
      <c r="Y7" s="11" t="s">
        <v>54</v>
      </c>
      <c r="Z7" s="11"/>
      <c r="AA7" s="11"/>
      <c r="AB7" s="12">
        <f>SUM(AB4:AB6)</f>
        <v>143085</v>
      </c>
      <c r="AC7" s="12"/>
      <c r="AD7" s="12">
        <f t="shared" ref="AD7:AX7" si="1">SUM(AD4:AD6)</f>
        <v>122839</v>
      </c>
      <c r="AE7" s="12"/>
      <c r="AF7" s="12">
        <f t="shared" si="1"/>
        <v>104178</v>
      </c>
      <c r="AG7" s="12"/>
      <c r="AH7" s="12">
        <f t="shared" si="1"/>
        <v>25109</v>
      </c>
      <c r="AI7" s="12"/>
      <c r="AJ7" s="12">
        <f t="shared" si="1"/>
        <v>32865</v>
      </c>
      <c r="AK7" s="12"/>
      <c r="AL7" s="12">
        <f t="shared" si="1"/>
        <v>7634</v>
      </c>
      <c r="AM7" s="12"/>
      <c r="AN7" s="12">
        <f t="shared" si="1"/>
        <v>5656</v>
      </c>
      <c r="AO7" s="12"/>
      <c r="AP7" s="12">
        <f t="shared" si="1"/>
        <v>2916</v>
      </c>
      <c r="AQ7" s="12"/>
      <c r="AR7" s="12">
        <f t="shared" si="1"/>
        <v>11292</v>
      </c>
      <c r="AS7" s="12"/>
      <c r="AT7" s="12">
        <f t="shared" si="1"/>
        <v>56160</v>
      </c>
      <c r="AU7" s="12"/>
      <c r="AV7" s="12">
        <f t="shared" si="1"/>
        <v>95994</v>
      </c>
      <c r="AW7" s="12"/>
      <c r="AX7" s="12">
        <f t="shared" si="1"/>
        <v>112813</v>
      </c>
      <c r="AY7" s="12">
        <f>SUM(AY4:AY6)</f>
        <v>720541</v>
      </c>
    </row>
    <row r="8" spans="1:52" ht="12" x14ac:dyDescent="0.3">
      <c r="B8" s="5" t="s">
        <v>66</v>
      </c>
      <c r="F8" s="6"/>
    </row>
    <row r="10" spans="1:52" s="14" customFormat="1" ht="115" x14ac:dyDescent="0.35">
      <c r="A10" s="15" t="s">
        <v>63</v>
      </c>
      <c r="B10" s="15" t="s">
        <v>57</v>
      </c>
      <c r="C10" s="15" t="s">
        <v>30</v>
      </c>
      <c r="D10" s="15" t="s">
        <v>58</v>
      </c>
      <c r="E10" s="15" t="s">
        <v>60</v>
      </c>
      <c r="F10" s="15" t="s">
        <v>61</v>
      </c>
      <c r="G10" s="15" t="s">
        <v>62</v>
      </c>
      <c r="H10" s="15" t="s">
        <v>70</v>
      </c>
      <c r="I10" s="15" t="s">
        <v>7</v>
      </c>
    </row>
    <row r="11" spans="1:52" x14ac:dyDescent="0.35">
      <c r="A11" s="10">
        <v>1</v>
      </c>
      <c r="B11" s="10" t="s">
        <v>59</v>
      </c>
      <c r="C11" s="10">
        <v>12</v>
      </c>
      <c r="D11" s="10">
        <v>1</v>
      </c>
      <c r="E11" s="10">
        <v>571</v>
      </c>
      <c r="F11" s="17">
        <f>366*24*E11</f>
        <v>5015664</v>
      </c>
      <c r="G11" s="17">
        <v>423742</v>
      </c>
      <c r="H11" s="17">
        <f>ROUND(G11*0.2,0)</f>
        <v>84748</v>
      </c>
      <c r="I11" s="10" t="s">
        <v>40</v>
      </c>
    </row>
    <row r="12" spans="1:52" x14ac:dyDescent="0.35">
      <c r="A12" s="10">
        <v>2</v>
      </c>
      <c r="B12" s="10" t="s">
        <v>51</v>
      </c>
      <c r="C12" s="10">
        <v>12</v>
      </c>
      <c r="D12" s="10">
        <v>2</v>
      </c>
      <c r="E12" s="10"/>
      <c r="F12" s="17"/>
      <c r="G12" s="17">
        <v>296799</v>
      </c>
      <c r="H12" s="17">
        <f>ROUND(G12*0.2,0)</f>
        <v>59360</v>
      </c>
      <c r="I12" s="10" t="s">
        <v>40</v>
      </c>
    </row>
    <row r="13" spans="1:52" x14ac:dyDescent="0.35">
      <c r="A13" s="10"/>
      <c r="B13" s="10" t="s">
        <v>64</v>
      </c>
      <c r="C13" s="16" t="s">
        <v>65</v>
      </c>
      <c r="D13" s="10">
        <f>SUM(D11:D12)</f>
        <v>3</v>
      </c>
      <c r="E13" s="10">
        <f t="shared" ref="E13:H13" si="2">SUM(E11:E12)</f>
        <v>571</v>
      </c>
      <c r="F13" s="17">
        <f t="shared" si="2"/>
        <v>5015664</v>
      </c>
      <c r="G13" s="17">
        <f t="shared" si="2"/>
        <v>720541</v>
      </c>
      <c r="H13" s="17">
        <f t="shared" si="2"/>
        <v>144108</v>
      </c>
      <c r="I13" s="10"/>
    </row>
  </sheetData>
  <mergeCells count="31">
    <mergeCell ref="L4:M4"/>
    <mergeCell ref="AU2:AV2"/>
    <mergeCell ref="AW2:AX2"/>
    <mergeCell ref="L3:M3"/>
    <mergeCell ref="AI2:AJ2"/>
    <mergeCell ref="AK2:AL2"/>
    <mergeCell ref="AM2:AN2"/>
    <mergeCell ref="AO2:AP2"/>
    <mergeCell ref="AQ2:AR2"/>
    <mergeCell ref="AS2:AT2"/>
    <mergeCell ref="Y2:Y3"/>
    <mergeCell ref="AA2:AB2"/>
    <mergeCell ref="AC2:AD2"/>
    <mergeCell ref="AE2:AF2"/>
    <mergeCell ref="AG2:AH2"/>
    <mergeCell ref="V2:V3"/>
    <mergeCell ref="B2:F2"/>
    <mergeCell ref="A1:AY1"/>
    <mergeCell ref="G2:J2"/>
    <mergeCell ref="AY2:AY3"/>
    <mergeCell ref="A2:A3"/>
    <mergeCell ref="K2:K3"/>
    <mergeCell ref="L2:O2"/>
    <mergeCell ref="P2:Q2"/>
    <mergeCell ref="W2:W3"/>
    <mergeCell ref="X2:X3"/>
    <mergeCell ref="R2:R3"/>
    <mergeCell ref="S2:S3"/>
    <mergeCell ref="T2:T3"/>
    <mergeCell ref="U2:U3"/>
    <mergeCell ref="Z2:Z3"/>
  </mergeCells>
  <pageMargins left="0.7" right="0.7" top="0.75" bottom="0.75" header="0.3" footer="0.3"/>
  <pageSetup paperSize="9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'C:\Users\Enmedia\Documents\ENMEDIA\SP OPALENICA\[Kopia Opalenica.xlsx]obliczenia'!#REF!</xm:f>
          </x14:formula1>
          <xm:sqref>U4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2019-10-30T09:51:46Z</dcterms:modified>
</cp:coreProperties>
</file>